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PORTAL last\"/>
    </mc:Choice>
  </mc:AlternateContent>
  <bookViews>
    <workbookView xWindow="240" yWindow="60" windowWidth="20055" windowHeight="7935"/>
  </bookViews>
  <sheets>
    <sheet name="1Q2019" sheetId="1" r:id="rId1"/>
  </sheets>
  <definedNames>
    <definedName name="_xlnm.Print_Area" localSheetId="0">'1Q2019'!$A$60:$G$95</definedName>
  </definedNames>
  <calcPr calcId="162913"/>
</workbook>
</file>

<file path=xl/calcChain.xml><?xml version="1.0" encoding="utf-8"?>
<calcChain xmlns="http://schemas.openxmlformats.org/spreadsheetml/2006/main">
  <c r="F88" i="1" l="1"/>
  <c r="E88" i="1"/>
  <c r="D88" i="1"/>
  <c r="C88" i="1"/>
  <c r="B88" i="1"/>
  <c r="G87" i="1"/>
  <c r="G86" i="1"/>
  <c r="G85" i="1"/>
  <c r="K84" i="1"/>
  <c r="G84" i="1"/>
  <c r="G83" i="1"/>
  <c r="G82" i="1"/>
  <c r="G81" i="1"/>
  <c r="G80" i="1"/>
  <c r="G79" i="1"/>
  <c r="G78" i="1"/>
  <c r="G77" i="1"/>
  <c r="G76" i="1"/>
  <c r="K74" i="1"/>
  <c r="K75" i="1" s="1"/>
  <c r="F74" i="1"/>
  <c r="E74" i="1"/>
  <c r="D74" i="1"/>
  <c r="D89" i="1" s="1"/>
  <c r="B74" i="1"/>
  <c r="G73" i="1"/>
  <c r="G71" i="1"/>
  <c r="G70" i="1"/>
  <c r="C74" i="1"/>
  <c r="G69" i="1"/>
  <c r="K24" i="1"/>
  <c r="F23" i="1"/>
  <c r="E23" i="1"/>
  <c r="D23" i="1"/>
  <c r="B23" i="1"/>
  <c r="G22" i="1"/>
  <c r="G21" i="1"/>
  <c r="G20" i="1"/>
  <c r="C19" i="1"/>
  <c r="G19" i="1" s="1"/>
  <c r="G18" i="1"/>
  <c r="G17" i="1"/>
  <c r="G16" i="1"/>
  <c r="K14" i="1"/>
  <c r="K15" i="1" s="1"/>
  <c r="F14" i="1"/>
  <c r="E14" i="1"/>
  <c r="D14" i="1"/>
  <c r="B14" i="1"/>
  <c r="G13" i="1"/>
  <c r="C12" i="1"/>
  <c r="G12" i="1" s="1"/>
  <c r="C11" i="1"/>
  <c r="G11" i="1" s="1"/>
  <c r="G10" i="1"/>
  <c r="B89" i="1" l="1"/>
  <c r="F89" i="1"/>
  <c r="B24" i="1"/>
  <c r="C89" i="1"/>
  <c r="G88" i="1"/>
  <c r="F24" i="1"/>
  <c r="E89" i="1"/>
  <c r="E24" i="1"/>
  <c r="D24" i="1"/>
  <c r="G23" i="1"/>
  <c r="G74" i="1"/>
  <c r="G14" i="1"/>
  <c r="C14" i="1"/>
  <c r="C23" i="1"/>
  <c r="C24" i="1" l="1"/>
  <c r="G24" i="1"/>
  <c r="G89" i="1"/>
</calcChain>
</file>

<file path=xl/sharedStrings.xml><?xml version="1.0" encoding="utf-8"?>
<sst xmlns="http://schemas.openxmlformats.org/spreadsheetml/2006/main" count="94" uniqueCount="58">
  <si>
    <t>FDP Form 8 - Local Disaster Risk Reduction and Management Fund Utilization</t>
  </si>
  <si>
    <t>(COA Form)</t>
  </si>
  <si>
    <t>LOCAL DISASTER RISK REDUCTION AND MANAGEMENT FUND UTILIZATION</t>
  </si>
  <si>
    <t>For the Quarter 1st, CY 2019</t>
  </si>
  <si>
    <t>Municipality of Zarraga</t>
  </si>
  <si>
    <t>Particulars</t>
  </si>
  <si>
    <t>LRRRMF</t>
  </si>
  <si>
    <t xml:space="preserve">
NDRRMF</t>
  </si>
  <si>
    <t>From Other LGUs</t>
  </si>
  <si>
    <t>From Other Sources</t>
  </si>
  <si>
    <t xml:space="preserve">
Total</t>
  </si>
  <si>
    <t>Quick Response Fund (QRF) 
30%</t>
  </si>
  <si>
    <t>Mitigation Fund
70%</t>
  </si>
  <si>
    <t>A. Sources of Funds</t>
  </si>
  <si>
    <t xml:space="preserve">     Current Appropriations</t>
  </si>
  <si>
    <t xml:space="preserve">     Continuing Appropriations</t>
  </si>
  <si>
    <t>Details:</t>
  </si>
  <si>
    <t>see GF beg. balance forwarded (unutilized balance CY2017 below)</t>
  </si>
  <si>
    <t xml:space="preserve">     Previous Year's 
         Appropriations transferred to the 
        Special Trust Fund</t>
  </si>
  <si>
    <t>2016 bal. From Special TF as os 12/31/2017</t>
  </si>
  <si>
    <t xml:space="preserve">     Transfers/Grants</t>
  </si>
  <si>
    <t>2017 bal. Transferred to Special TF as of 12/31/2017</t>
  </si>
  <si>
    <t xml:space="preserve">     Total Funds Available</t>
  </si>
  <si>
    <t>2018 bal. Transferred to TF 3/21/2019</t>
  </si>
  <si>
    <t>B. Utilization</t>
  </si>
  <si>
    <t xml:space="preserve">     Medicines</t>
  </si>
  <si>
    <t xml:space="preserve">     Food Supplies</t>
  </si>
  <si>
    <t xml:space="preserve">     Repair of Evacuation Center</t>
  </si>
  <si>
    <t xml:space="preserve">     Trainings &amp; Mitigation Expense</t>
  </si>
  <si>
    <t>GF Current MOOE (Mitigation) utilized</t>
  </si>
  <si>
    <t xml:space="preserve">     Construction of Evacuation
         Center</t>
  </si>
  <si>
    <t>GF Current CO utilized</t>
  </si>
  <si>
    <t xml:space="preserve">     Equipment</t>
  </si>
  <si>
    <t>from 2017 Special TF utilized (transferred 3/8/2018 P1,459,746.21)</t>
  </si>
  <si>
    <t xml:space="preserve">     Transfers to other LGUs</t>
  </si>
  <si>
    <t>from 2016 Special TF utilized (transferred 5/3/2017 P838806.54 bal.P332,536.54)</t>
  </si>
  <si>
    <t xml:space="preserve">     Total Utilization</t>
  </si>
  <si>
    <t xml:space="preserve">from 2019 (Cont/Revised 2018 below) GF utilized </t>
  </si>
  <si>
    <t xml:space="preserve">     Unutilized Balance</t>
  </si>
  <si>
    <t>I hereby certify that I have reviewed the contents and hereby attest to the veracity and correctness of the data or information contained in this document.</t>
  </si>
  <si>
    <t>MARY GRACE A. SELERA</t>
  </si>
  <si>
    <t>OIC-Municipal Accountant</t>
  </si>
  <si>
    <t xml:space="preserve">     Medical, Dental &amp; Laboratory</t>
  </si>
  <si>
    <t xml:space="preserve">     Trainings</t>
  </si>
  <si>
    <t xml:space="preserve">     Supplies</t>
  </si>
  <si>
    <t xml:space="preserve">     Gasoline, Oil &amp; Lubricants</t>
  </si>
  <si>
    <t xml:space="preserve">     Mitigation Expense</t>
  </si>
  <si>
    <t xml:space="preserve">     Donations</t>
  </si>
  <si>
    <t xml:space="preserve">     Repair &amp; Maint. </t>
  </si>
  <si>
    <t xml:space="preserve">     Insurance of Local Responders</t>
  </si>
  <si>
    <t xml:space="preserve">     MOOE</t>
  </si>
  <si>
    <t xml:space="preserve">     Continuing Machinery &amp; Equipt.</t>
  </si>
  <si>
    <t xml:space="preserve">     Continuing Medical, Dental &amp; Lab.</t>
  </si>
  <si>
    <t xml:space="preserve">     Revised Continuing</t>
  </si>
  <si>
    <t>For the Month of March, CY 2020</t>
  </si>
  <si>
    <t>Previous Year's Appropriations Transferred to the Special Trust Fund</t>
  </si>
  <si>
    <r>
      <t xml:space="preserve">                                          (CY 2016)                                                                                                                       </t>
    </r>
    <r>
      <rPr>
        <sz val="11"/>
        <color theme="0"/>
        <rFont val="Calibri"/>
        <family val="2"/>
      </rPr>
      <t xml:space="preserve">(CY 2017)    </t>
    </r>
    <r>
      <rPr>
        <sz val="11"/>
        <rFont val="Calibri"/>
        <family val="2"/>
        <charset val="134"/>
      </rPr>
      <t xml:space="preserve">                   (CY 2017)
                                          (CY 2018) 
                                          (CY 2019) </t>
    </r>
  </si>
  <si>
    <t>(SGD)ERA P. LERDON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</si>
</sst>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1">
    <font>
      <sz val="11"/>
      <color indexed="8"/>
      <name val="Calibri"/>
      <family val="2"/>
      <charset val="134"/>
    </font>
    <font>
      <sz val="11"/>
      <color indexed="8"/>
      <name val="Calibri"/>
      <family val="2"/>
      <charset val="134"/>
    </font>
    <font>
      <sz val="10.5"/>
      <name val="Calibri"/>
      <family val="2"/>
      <charset val="134"/>
    </font>
    <font>
      <sz val="12"/>
      <name val="Calibri"/>
      <family val="2"/>
      <charset val="134"/>
    </font>
    <font>
      <b/>
      <sz val="11"/>
      <name val="Calibri"/>
      <family val="2"/>
      <charset val="134"/>
    </font>
    <font>
      <sz val="11"/>
      <name val="Calibri"/>
      <family val="2"/>
      <charset val="134"/>
    </font>
    <font>
      <sz val="11"/>
      <color rgb="FFFF0000"/>
      <name val="Calibri"/>
      <family val="2"/>
      <charset val="134"/>
    </font>
    <font>
      <sz val="11"/>
      <color theme="0"/>
      <name val="Calibri"/>
      <family val="2"/>
    </font>
    <font>
      <u/>
      <sz val="11"/>
      <name val="Calibri"/>
      <family val="2"/>
      <charset val="134"/>
    </font>
    <font>
      <sz val="12"/>
      <color theme="0"/>
      <name val="Calibri"/>
      <family val="2"/>
      <charset val="134"/>
    </font>
    <font>
      <sz val="11"/>
      <color theme="0"/>
      <name val="Calibr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3" fillId="2" borderId="0" xfId="0" applyFont="1" applyFill="1" applyAlignment="1"/>
    <xf numFmtId="164" fontId="3" fillId="2" borderId="0" xfId="1" applyFont="1" applyFill="1" applyAlignment="1"/>
    <xf numFmtId="0" fontId="5" fillId="0" borderId="0" xfId="0" applyFont="1" applyAlignme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/>
    <xf numFmtId="164" fontId="5" fillId="0" borderId="4" xfId="1" applyFont="1" applyBorder="1" applyAlignment="1"/>
    <xf numFmtId="0" fontId="5" fillId="2" borderId="0" xfId="0" applyFont="1" applyFill="1" applyAlignment="1"/>
    <xf numFmtId="0" fontId="5" fillId="0" borderId="4" xfId="0" applyFont="1" applyBorder="1" applyAlignment="1">
      <alignment wrapText="1"/>
    </xf>
    <xf numFmtId="164" fontId="6" fillId="0" borderId="4" xfId="1" applyFont="1" applyFill="1" applyBorder="1" applyAlignment="1"/>
    <xf numFmtId="164" fontId="3" fillId="2" borderId="8" xfId="1" applyFont="1" applyFill="1" applyBorder="1" applyAlignment="1"/>
    <xf numFmtId="0" fontId="5" fillId="0" borderId="4" xfId="0" applyFont="1" applyFill="1" applyBorder="1" applyAlignment="1"/>
    <xf numFmtId="164" fontId="5" fillId="2" borderId="0" xfId="1" applyFont="1" applyFill="1" applyAlignment="1"/>
    <xf numFmtId="0" fontId="5" fillId="0" borderId="4" xfId="0" applyFont="1" applyFill="1" applyBorder="1" applyAlignment="1">
      <alignment wrapText="1"/>
    </xf>
    <xf numFmtId="0" fontId="6" fillId="2" borderId="0" xfId="0" applyFont="1" applyFill="1" applyAlignment="1"/>
    <xf numFmtId="164" fontId="5" fillId="2" borderId="8" xfId="1" applyFont="1" applyFill="1" applyBorder="1" applyAlignment="1"/>
    <xf numFmtId="0" fontId="5" fillId="0" borderId="0" xfId="0" applyFont="1" applyFill="1" applyBorder="1" applyAlignment="1"/>
    <xf numFmtId="164" fontId="5" fillId="0" borderId="0" xfId="1" applyFont="1" applyBorder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/>
    <xf numFmtId="0" fontId="5" fillId="0" borderId="4" xfId="0" applyFont="1" applyBorder="1" applyAlignment="1">
      <alignment vertical="center" wrapText="1"/>
    </xf>
    <xf numFmtId="164" fontId="5" fillId="0" borderId="4" xfId="1" applyFont="1" applyFill="1" applyBorder="1" applyAlignment="1"/>
    <xf numFmtId="0" fontId="9" fillId="0" borderId="0" xfId="0" applyFont="1" applyFill="1" applyAlignment="1"/>
    <xf numFmtId="164" fontId="9" fillId="0" borderId="0" xfId="1" applyFont="1" applyFill="1" applyAlignment="1"/>
    <xf numFmtId="0" fontId="10" fillId="0" borderId="0" xfId="0" applyFont="1" applyFill="1" applyAlignment="1"/>
    <xf numFmtId="164" fontId="9" fillId="0" borderId="8" xfId="1" applyFont="1" applyFill="1" applyBorder="1" applyAlignment="1"/>
    <xf numFmtId="164" fontId="10" fillId="0" borderId="0" xfId="1" applyFont="1" applyFill="1" applyAlignment="1"/>
    <xf numFmtId="164" fontId="10" fillId="0" borderId="8" xfId="1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95"/>
  <sheetViews>
    <sheetView tabSelected="1" topLeftCell="A75" zoomScaleNormal="100" workbookViewId="0">
      <selection activeCell="A94" sqref="A94:B94"/>
    </sheetView>
  </sheetViews>
  <sheetFormatPr defaultColWidth="9" defaultRowHeight="15"/>
  <cols>
    <col min="1" max="1" width="35" style="5" customWidth="1"/>
    <col min="2" max="6" width="15.7109375" style="5" customWidth="1"/>
    <col min="7" max="7" width="16" style="5" customWidth="1"/>
    <col min="8" max="9" width="9" style="5"/>
    <col min="10" max="10" width="9" style="10"/>
    <col min="11" max="11" width="14.28515625" style="15" bestFit="1" customWidth="1"/>
    <col min="12" max="12" width="9" style="10"/>
    <col min="13" max="16384" width="9" style="5"/>
  </cols>
  <sheetData>
    <row r="1" spans="1:12" s="2" customFormat="1" ht="15.75" hidden="1">
      <c r="A1" s="1" t="s">
        <v>0</v>
      </c>
      <c r="J1" s="3"/>
      <c r="K1" s="4"/>
      <c r="L1" s="3"/>
    </row>
    <row r="2" spans="1:12" s="2" customFormat="1" ht="15" hidden="1" customHeight="1">
      <c r="A2" s="2" t="s">
        <v>1</v>
      </c>
      <c r="J2" s="3"/>
      <c r="K2" s="4"/>
      <c r="L2" s="3"/>
    </row>
    <row r="3" spans="1:12" s="2" customFormat="1" ht="15.75" hidden="1">
      <c r="A3" s="31" t="s">
        <v>2</v>
      </c>
      <c r="B3" s="31"/>
      <c r="C3" s="31"/>
      <c r="D3" s="31"/>
      <c r="E3" s="31"/>
      <c r="F3" s="31"/>
      <c r="G3" s="31"/>
      <c r="J3" s="3"/>
      <c r="K3" s="4"/>
      <c r="L3" s="3"/>
    </row>
    <row r="4" spans="1:12" s="2" customFormat="1" ht="15.75" hidden="1">
      <c r="A4" s="31" t="s">
        <v>3</v>
      </c>
      <c r="B4" s="31"/>
      <c r="C4" s="31"/>
      <c r="D4" s="31"/>
      <c r="E4" s="31"/>
      <c r="F4" s="31"/>
      <c r="G4" s="31"/>
      <c r="J4" s="3"/>
      <c r="K4" s="4"/>
      <c r="L4" s="3"/>
    </row>
    <row r="5" spans="1:12" s="2" customFormat="1" ht="15.75" hidden="1">
      <c r="A5" s="32" t="s">
        <v>4</v>
      </c>
      <c r="B5" s="32"/>
      <c r="C5" s="32"/>
      <c r="D5" s="32"/>
      <c r="E5" s="32"/>
      <c r="F5" s="32"/>
      <c r="G5" s="32"/>
      <c r="J5" s="3"/>
      <c r="K5" s="4"/>
      <c r="L5" s="3"/>
    </row>
    <row r="6" spans="1:12" s="2" customFormat="1" ht="16.5" hidden="1" customHeight="1">
      <c r="A6" s="5"/>
      <c r="B6" s="5"/>
      <c r="C6" s="5"/>
      <c r="D6" s="5"/>
      <c r="E6" s="5"/>
      <c r="F6" s="5"/>
      <c r="G6" s="5"/>
      <c r="J6" s="3"/>
      <c r="K6" s="4"/>
      <c r="L6" s="3"/>
    </row>
    <row r="7" spans="1:12" s="2" customFormat="1" ht="15.75" hidden="1" customHeight="1">
      <c r="A7" s="33" t="s">
        <v>5</v>
      </c>
      <c r="B7" s="35" t="s">
        <v>6</v>
      </c>
      <c r="C7" s="36"/>
      <c r="D7" s="37" t="s">
        <v>7</v>
      </c>
      <c r="E7" s="39" t="s">
        <v>8</v>
      </c>
      <c r="F7" s="40" t="s">
        <v>9</v>
      </c>
      <c r="G7" s="37" t="s">
        <v>10</v>
      </c>
      <c r="J7" s="3"/>
      <c r="K7" s="4"/>
      <c r="L7" s="3"/>
    </row>
    <row r="8" spans="1:12" s="2" customFormat="1" ht="47.25" hidden="1" customHeight="1">
      <c r="A8" s="34"/>
      <c r="B8" s="6" t="s">
        <v>11</v>
      </c>
      <c r="C8" s="7" t="s">
        <v>12</v>
      </c>
      <c r="D8" s="38"/>
      <c r="E8" s="39"/>
      <c r="F8" s="41"/>
      <c r="G8" s="38"/>
      <c r="J8" s="3"/>
      <c r="K8" s="4"/>
      <c r="L8" s="3"/>
    </row>
    <row r="9" spans="1:12" s="2" customFormat="1" ht="15.75" hidden="1">
      <c r="A9" s="8" t="s">
        <v>13</v>
      </c>
      <c r="B9" s="9"/>
      <c r="C9" s="9"/>
      <c r="D9" s="9"/>
      <c r="E9" s="9"/>
      <c r="F9" s="9"/>
      <c r="G9" s="9"/>
      <c r="J9" s="3"/>
      <c r="K9" s="4"/>
      <c r="L9" s="3"/>
    </row>
    <row r="10" spans="1:12" s="2" customFormat="1" ht="15.75" hidden="1">
      <c r="A10" s="8" t="s">
        <v>14</v>
      </c>
      <c r="B10" s="9">
        <v>1625424.04</v>
      </c>
      <c r="C10" s="9">
        <v>3808211.96</v>
      </c>
      <c r="D10" s="9"/>
      <c r="E10" s="9"/>
      <c r="F10" s="9"/>
      <c r="G10" s="9">
        <f>SUM(B10:F10)</f>
        <v>5433636</v>
      </c>
      <c r="J10" s="3"/>
      <c r="K10" s="4"/>
      <c r="L10" s="3"/>
    </row>
    <row r="11" spans="1:12" s="2" customFormat="1" ht="15.75" hidden="1">
      <c r="A11" s="8" t="s">
        <v>15</v>
      </c>
      <c r="B11" s="9"/>
      <c r="C11" s="9">
        <f>329389.39+173431.95</f>
        <v>502821.34</v>
      </c>
      <c r="D11" s="9"/>
      <c r="E11" s="9"/>
      <c r="F11" s="9"/>
      <c r="G11" s="9">
        <f t="shared" ref="G11" si="0">SUM(B11:F11)</f>
        <v>502821.34</v>
      </c>
      <c r="J11" s="10" t="s">
        <v>16</v>
      </c>
      <c r="K11" s="4" t="s">
        <v>17</v>
      </c>
      <c r="L11" s="3"/>
    </row>
    <row r="12" spans="1:12" s="2" customFormat="1" ht="60" hidden="1">
      <c r="A12" s="11" t="s">
        <v>18</v>
      </c>
      <c r="B12" s="9"/>
      <c r="C12" s="12">
        <f>151821.4+233766.94+2786706.65</f>
        <v>3172294.9899999998</v>
      </c>
      <c r="D12" s="9"/>
      <c r="E12" s="9"/>
      <c r="F12" s="9"/>
      <c r="G12" s="9">
        <f>SUM(B12:F12)</f>
        <v>3172294.9899999998</v>
      </c>
      <c r="J12" s="10" t="s">
        <v>16</v>
      </c>
      <c r="K12" s="4">
        <v>233766.94</v>
      </c>
      <c r="L12" s="3" t="s">
        <v>19</v>
      </c>
    </row>
    <row r="13" spans="1:12" s="2" customFormat="1" ht="15.75" hidden="1">
      <c r="A13" s="8" t="s">
        <v>20</v>
      </c>
      <c r="B13" s="9"/>
      <c r="C13" s="9"/>
      <c r="D13" s="9"/>
      <c r="E13" s="9"/>
      <c r="F13" s="9"/>
      <c r="G13" s="9">
        <f>SUM(B13:F13)</f>
        <v>0</v>
      </c>
      <c r="J13" s="3"/>
      <c r="K13" s="4">
        <v>151821.4</v>
      </c>
      <c r="L13" s="3" t="s">
        <v>21</v>
      </c>
    </row>
    <row r="14" spans="1:12" s="2" customFormat="1" ht="15.75" hidden="1">
      <c r="A14" s="8" t="s">
        <v>22</v>
      </c>
      <c r="B14" s="9">
        <f t="shared" ref="B14:G14" si="1">SUM(B10:B13)</f>
        <v>1625424.04</v>
      </c>
      <c r="C14" s="9">
        <f t="shared" si="1"/>
        <v>7483328.2899999991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9108752.3300000001</v>
      </c>
      <c r="J14" s="3"/>
      <c r="K14" s="4">
        <f>1457900.7+1328805.95</f>
        <v>2786706.65</v>
      </c>
      <c r="L14" s="3" t="s">
        <v>23</v>
      </c>
    </row>
    <row r="15" spans="1:12" s="2" customFormat="1" ht="15.75" hidden="1">
      <c r="A15" s="8" t="s">
        <v>24</v>
      </c>
      <c r="B15" s="9"/>
      <c r="C15" s="9"/>
      <c r="D15" s="9"/>
      <c r="E15" s="9"/>
      <c r="F15" s="9"/>
      <c r="G15" s="9"/>
      <c r="J15" s="3"/>
      <c r="K15" s="13">
        <f>SUM(K12:K14)</f>
        <v>3172294.9899999998</v>
      </c>
      <c r="L15" s="3"/>
    </row>
    <row r="16" spans="1:12" s="2" customFormat="1" ht="15.75" hidden="1">
      <c r="A16" s="8" t="s">
        <v>25</v>
      </c>
      <c r="B16" s="9"/>
      <c r="C16" s="9"/>
      <c r="D16" s="9"/>
      <c r="E16" s="9"/>
      <c r="F16" s="9"/>
      <c r="G16" s="9">
        <f t="shared" ref="G16:G22" si="2">SUM(B16:F16)</f>
        <v>0</v>
      </c>
      <c r="J16" s="3"/>
      <c r="K16" s="4"/>
      <c r="L16" s="3"/>
    </row>
    <row r="17" spans="1:12" s="2" customFormat="1" ht="15.75" hidden="1">
      <c r="A17" s="8" t="s">
        <v>26</v>
      </c>
      <c r="B17" s="9"/>
      <c r="C17" s="9"/>
      <c r="D17" s="9"/>
      <c r="E17" s="9"/>
      <c r="F17" s="9"/>
      <c r="G17" s="9">
        <f t="shared" si="2"/>
        <v>0</v>
      </c>
      <c r="J17" s="3"/>
      <c r="K17" s="4"/>
      <c r="L17" s="3"/>
    </row>
    <row r="18" spans="1:12" hidden="1">
      <c r="A18" s="14" t="s">
        <v>27</v>
      </c>
      <c r="B18" s="9"/>
      <c r="C18" s="9"/>
      <c r="D18" s="9"/>
      <c r="E18" s="9"/>
      <c r="F18" s="9"/>
      <c r="G18" s="9">
        <f t="shared" si="2"/>
        <v>0</v>
      </c>
    </row>
    <row r="19" spans="1:12" hidden="1">
      <c r="A19" s="14" t="s">
        <v>28</v>
      </c>
      <c r="B19" s="9"/>
      <c r="C19" s="12">
        <f>154734.95+113000+5840+24000</f>
        <v>297574.95</v>
      </c>
      <c r="D19" s="9"/>
      <c r="E19" s="9"/>
      <c r="F19" s="9"/>
      <c r="G19" s="9">
        <f t="shared" si="2"/>
        <v>297574.95</v>
      </c>
      <c r="J19" s="10" t="s">
        <v>16</v>
      </c>
      <c r="K19" s="15">
        <v>154734.95000000001</v>
      </c>
      <c r="L19" s="10" t="s">
        <v>29</v>
      </c>
    </row>
    <row r="20" spans="1:12" ht="30" hidden="1">
      <c r="A20" s="16" t="s">
        <v>30</v>
      </c>
      <c r="B20" s="9"/>
      <c r="C20" s="9"/>
      <c r="D20" s="9"/>
      <c r="E20" s="9"/>
      <c r="F20" s="9"/>
      <c r="G20" s="9">
        <f t="shared" si="2"/>
        <v>0</v>
      </c>
      <c r="K20" s="15">
        <v>113000</v>
      </c>
      <c r="L20" s="10" t="s">
        <v>31</v>
      </c>
    </row>
    <row r="21" spans="1:12" hidden="1">
      <c r="A21" s="16" t="s">
        <v>32</v>
      </c>
      <c r="B21" s="9"/>
      <c r="C21" s="9"/>
      <c r="D21" s="9"/>
      <c r="E21" s="9"/>
      <c r="F21" s="9"/>
      <c r="G21" s="9">
        <f t="shared" si="2"/>
        <v>0</v>
      </c>
      <c r="K21" s="15">
        <v>5840</v>
      </c>
      <c r="L21" s="17" t="s">
        <v>33</v>
      </c>
    </row>
    <row r="22" spans="1:12" hidden="1">
      <c r="A22" s="14" t="s">
        <v>34</v>
      </c>
      <c r="B22" s="9"/>
      <c r="C22" s="9"/>
      <c r="D22" s="9"/>
      <c r="E22" s="9"/>
      <c r="F22" s="9"/>
      <c r="G22" s="9">
        <f t="shared" si="2"/>
        <v>0</v>
      </c>
      <c r="K22" s="15">
        <v>0</v>
      </c>
      <c r="L22" s="17" t="s">
        <v>35</v>
      </c>
    </row>
    <row r="23" spans="1:12" hidden="1">
      <c r="A23" s="14" t="s">
        <v>36</v>
      </c>
      <c r="B23" s="9">
        <f t="shared" ref="B23:C23" si="3">SUM(B16:B22)</f>
        <v>0</v>
      </c>
      <c r="C23" s="9">
        <f t="shared" si="3"/>
        <v>297574.95</v>
      </c>
      <c r="D23" s="9">
        <f>SUM(D16:D22)</f>
        <v>0</v>
      </c>
      <c r="E23" s="9">
        <f>SUM(E16:E22)</f>
        <v>0</v>
      </c>
      <c r="F23" s="9">
        <f>SUM(F16:F22)</f>
        <v>0</v>
      </c>
      <c r="G23" s="9">
        <f>SUM(G16:G22)</f>
        <v>297574.95</v>
      </c>
      <c r="K23" s="15">
        <v>24000</v>
      </c>
      <c r="L23" s="10" t="s">
        <v>37</v>
      </c>
    </row>
    <row r="24" spans="1:12" hidden="1">
      <c r="A24" s="14" t="s">
        <v>38</v>
      </c>
      <c r="B24" s="9">
        <f t="shared" ref="B24" si="4">B14-B23</f>
        <v>1625424.04</v>
      </c>
      <c r="C24" s="9">
        <f>C14-C23</f>
        <v>7185753.3399999989</v>
      </c>
      <c r="D24" s="9">
        <f>D14-D23</f>
        <v>0</v>
      </c>
      <c r="E24" s="9">
        <f>E14-E23</f>
        <v>0</v>
      </c>
      <c r="F24" s="9">
        <f>F14-F23</f>
        <v>0</v>
      </c>
      <c r="G24" s="9">
        <f>G14-G23</f>
        <v>8811177.3800000008</v>
      </c>
      <c r="K24" s="18">
        <f>SUM(K19:K23)</f>
        <v>297574.95</v>
      </c>
    </row>
    <row r="25" spans="1:12" hidden="1">
      <c r="A25" s="19"/>
      <c r="B25" s="20"/>
      <c r="C25" s="20"/>
      <c r="D25" s="20"/>
      <c r="E25" s="20"/>
      <c r="F25" s="20"/>
      <c r="G25" s="20"/>
    </row>
    <row r="26" spans="1:12" ht="32.25" hidden="1" customHeight="1">
      <c r="C26" s="42" t="s">
        <v>39</v>
      </c>
      <c r="D26" s="42"/>
      <c r="E26" s="42"/>
      <c r="F26" s="42"/>
      <c r="G26" s="42"/>
    </row>
    <row r="27" spans="1:12" ht="19.5" hidden="1" customHeight="1">
      <c r="D27" s="21"/>
      <c r="E27" s="43"/>
      <c r="F27" s="43"/>
      <c r="G27" s="21"/>
    </row>
    <row r="28" spans="1:12" hidden="1">
      <c r="E28" s="44" t="s">
        <v>40</v>
      </c>
      <c r="F28" s="32"/>
    </row>
    <row r="29" spans="1:12" hidden="1">
      <c r="A29" s="22"/>
      <c r="B29" s="22"/>
      <c r="E29" s="45" t="s">
        <v>41</v>
      </c>
      <c r="F29" s="45"/>
      <c r="G29" s="22"/>
    </row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12" hidden="1"/>
    <row r="50" spans="1:12" hidden="1"/>
    <row r="51" spans="1:12" hidden="1"/>
    <row r="52" spans="1:12" hidden="1"/>
    <row r="53" spans="1:12" hidden="1"/>
    <row r="54" spans="1:12" hidden="1"/>
    <row r="55" spans="1:12" hidden="1"/>
    <row r="56" spans="1:12" hidden="1"/>
    <row r="57" spans="1:12" hidden="1"/>
    <row r="58" spans="1:12" hidden="1"/>
    <row r="59" spans="1:12" hidden="1"/>
    <row r="60" spans="1:12" s="2" customFormat="1" ht="15.75">
      <c r="A60" s="1" t="s">
        <v>0</v>
      </c>
      <c r="J60" s="3"/>
      <c r="K60" s="4"/>
      <c r="L60" s="3"/>
    </row>
    <row r="61" spans="1:12" s="2" customFormat="1" ht="15" customHeight="1">
      <c r="A61" s="2" t="s">
        <v>1</v>
      </c>
      <c r="J61" s="3"/>
      <c r="K61" s="4"/>
      <c r="L61" s="3"/>
    </row>
    <row r="62" spans="1:12" s="2" customFormat="1" ht="15.75">
      <c r="A62" s="31" t="s">
        <v>2</v>
      </c>
      <c r="B62" s="31"/>
      <c r="C62" s="31"/>
      <c r="D62" s="31"/>
      <c r="E62" s="31"/>
      <c r="F62" s="31"/>
      <c r="G62" s="31"/>
      <c r="J62" s="3"/>
      <c r="K62" s="4"/>
      <c r="L62" s="3"/>
    </row>
    <row r="63" spans="1:12" s="2" customFormat="1" ht="15.75">
      <c r="A63" s="31" t="s">
        <v>54</v>
      </c>
      <c r="B63" s="31"/>
      <c r="C63" s="31"/>
      <c r="D63" s="31"/>
      <c r="E63" s="31"/>
      <c r="F63" s="31"/>
      <c r="G63" s="31"/>
      <c r="J63" s="3"/>
      <c r="K63" s="4"/>
      <c r="L63" s="3"/>
    </row>
    <row r="64" spans="1:12" s="2" customFormat="1" ht="15.75">
      <c r="A64" s="32" t="s">
        <v>4</v>
      </c>
      <c r="B64" s="32"/>
      <c r="C64" s="32"/>
      <c r="D64" s="32"/>
      <c r="E64" s="32"/>
      <c r="F64" s="32"/>
      <c r="G64" s="32"/>
      <c r="J64" s="3"/>
      <c r="K64" s="4"/>
      <c r="L64" s="3"/>
    </row>
    <row r="65" spans="1:23" s="2" customFormat="1" ht="16.5" customHeight="1">
      <c r="A65" s="5"/>
      <c r="B65" s="5"/>
      <c r="C65" s="5"/>
      <c r="D65" s="5"/>
      <c r="E65" s="5"/>
      <c r="F65" s="5"/>
      <c r="G65" s="5"/>
      <c r="J65" s="3"/>
      <c r="K65" s="4"/>
      <c r="L65" s="3"/>
    </row>
    <row r="66" spans="1:23" s="2" customFormat="1" ht="15.75" customHeight="1">
      <c r="A66" s="33" t="s">
        <v>5</v>
      </c>
      <c r="B66" s="35" t="s">
        <v>6</v>
      </c>
      <c r="C66" s="36"/>
      <c r="D66" s="37" t="s">
        <v>7</v>
      </c>
      <c r="E66" s="39" t="s">
        <v>8</v>
      </c>
      <c r="F66" s="40" t="s">
        <v>9</v>
      </c>
      <c r="G66" s="37" t="s">
        <v>10</v>
      </c>
      <c r="J66" s="3"/>
      <c r="K66" s="4"/>
      <c r="L66" s="3"/>
    </row>
    <row r="67" spans="1:23" s="2" customFormat="1" ht="47.25" customHeight="1">
      <c r="A67" s="34"/>
      <c r="B67" s="6" t="s">
        <v>11</v>
      </c>
      <c r="C67" s="7" t="s">
        <v>12</v>
      </c>
      <c r="D67" s="38"/>
      <c r="E67" s="39"/>
      <c r="F67" s="41"/>
      <c r="G67" s="38"/>
      <c r="I67" s="25"/>
      <c r="J67" s="25"/>
      <c r="K67" s="26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1:23" s="2" customFormat="1" ht="15.75">
      <c r="A68" s="8" t="s">
        <v>13</v>
      </c>
      <c r="B68" s="9"/>
      <c r="C68" s="9"/>
      <c r="D68" s="9"/>
      <c r="E68" s="9"/>
      <c r="F68" s="9"/>
      <c r="G68" s="9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</row>
    <row r="69" spans="1:23" s="2" customFormat="1" ht="15.75">
      <c r="A69" s="8" t="s">
        <v>14</v>
      </c>
      <c r="B69" s="9">
        <v>1808596.96</v>
      </c>
      <c r="C69" s="9">
        <v>4220059.58</v>
      </c>
      <c r="D69" s="9"/>
      <c r="E69" s="9"/>
      <c r="F69" s="9"/>
      <c r="G69" s="9">
        <f>SUM(B69:F69)</f>
        <v>6028656.54</v>
      </c>
      <c r="I69" s="25"/>
      <c r="J69" s="25"/>
      <c r="K69" s="26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1:23" s="2" customFormat="1" ht="15.75">
      <c r="A70" s="8" t="s">
        <v>15</v>
      </c>
      <c r="B70" s="9"/>
      <c r="C70" s="9">
        <v>461659</v>
      </c>
      <c r="D70" s="9"/>
      <c r="E70" s="9"/>
      <c r="F70" s="9"/>
      <c r="G70" s="9">
        <f t="shared" ref="G70" si="5">SUM(B70:F70)</f>
        <v>461659</v>
      </c>
      <c r="I70" s="25"/>
      <c r="J70" s="27" t="s">
        <v>16</v>
      </c>
      <c r="K70" s="26" t="s">
        <v>17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</row>
    <row r="71" spans="1:23" s="2" customFormat="1" ht="28.5" customHeight="1">
      <c r="A71" s="11" t="s">
        <v>55</v>
      </c>
      <c r="B71" s="9"/>
      <c r="C71" s="24">
        <v>4633322.7</v>
      </c>
      <c r="D71" s="9"/>
      <c r="E71" s="9"/>
      <c r="F71" s="9"/>
      <c r="G71" s="9">
        <f>SUM(B71:F71)</f>
        <v>4633322.7</v>
      </c>
      <c r="I71" s="25"/>
      <c r="J71" s="27" t="s">
        <v>16</v>
      </c>
      <c r="K71" s="26">
        <v>233766.94</v>
      </c>
      <c r="L71" s="25" t="s">
        <v>19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</row>
    <row r="72" spans="1:23" s="2" customFormat="1" ht="67.5" customHeight="1">
      <c r="A72" s="23" t="s">
        <v>56</v>
      </c>
      <c r="B72" s="9"/>
      <c r="C72" s="12"/>
      <c r="D72" s="9"/>
      <c r="E72" s="9"/>
      <c r="F72" s="9"/>
      <c r="G72" s="9"/>
      <c r="I72" s="25"/>
      <c r="J72" s="27"/>
      <c r="K72" s="26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1:23" s="2" customFormat="1" ht="15.75">
      <c r="A73" s="8" t="s">
        <v>20</v>
      </c>
      <c r="B73" s="9"/>
      <c r="C73" s="9"/>
      <c r="D73" s="9"/>
      <c r="E73" s="9"/>
      <c r="F73" s="9"/>
      <c r="G73" s="9">
        <f>SUM(B73:F73)</f>
        <v>0</v>
      </c>
      <c r="I73" s="25"/>
      <c r="J73" s="25"/>
      <c r="K73" s="26">
        <v>151821.4</v>
      </c>
      <c r="L73" s="25" t="s">
        <v>21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spans="1:23" s="2" customFormat="1" ht="15.75">
      <c r="A74" s="8" t="s">
        <v>22</v>
      </c>
      <c r="B74" s="9">
        <f t="shared" ref="B74:G74" si="6">SUM(B69:B73)</f>
        <v>1808596.96</v>
      </c>
      <c r="C74" s="9">
        <f t="shared" si="6"/>
        <v>9315041.2800000012</v>
      </c>
      <c r="D74" s="9">
        <f t="shared" si="6"/>
        <v>0</v>
      </c>
      <c r="E74" s="9">
        <f t="shared" si="6"/>
        <v>0</v>
      </c>
      <c r="F74" s="9">
        <f t="shared" si="6"/>
        <v>0</v>
      </c>
      <c r="G74" s="9">
        <f t="shared" si="6"/>
        <v>11123638.24</v>
      </c>
      <c r="I74" s="25"/>
      <c r="J74" s="25"/>
      <c r="K74" s="26">
        <f>1457900.7+1328805.95</f>
        <v>2786706.65</v>
      </c>
      <c r="L74" s="25" t="s">
        <v>23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s="2" customFormat="1" ht="15.75">
      <c r="A75" s="8" t="s">
        <v>24</v>
      </c>
      <c r="B75" s="9"/>
      <c r="C75" s="9"/>
      <c r="D75" s="9"/>
      <c r="E75" s="9"/>
      <c r="F75" s="9"/>
      <c r="G75" s="9"/>
      <c r="I75" s="25"/>
      <c r="J75" s="25"/>
      <c r="K75" s="28">
        <f>SUM(K71:K74)</f>
        <v>3172294.9899999998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1:23" s="2" customFormat="1" ht="15.75">
      <c r="A76" s="8" t="s">
        <v>42</v>
      </c>
      <c r="B76" s="9"/>
      <c r="C76" s="9">
        <v>150000</v>
      </c>
      <c r="D76" s="9"/>
      <c r="E76" s="9"/>
      <c r="F76" s="9"/>
      <c r="G76" s="9">
        <f t="shared" ref="G76:G87" si="7">SUM(B76:F76)</f>
        <v>150000</v>
      </c>
      <c r="I76" s="25"/>
      <c r="J76" s="25"/>
      <c r="K76" s="26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spans="1:23" s="2" customFormat="1" ht="15.75">
      <c r="A77" s="8" t="s">
        <v>43</v>
      </c>
      <c r="B77" s="9"/>
      <c r="C77" s="9"/>
      <c r="D77" s="9"/>
      <c r="E77" s="9"/>
      <c r="F77" s="9"/>
      <c r="G77" s="9">
        <f t="shared" si="7"/>
        <v>0</v>
      </c>
      <c r="I77" s="25"/>
      <c r="J77" s="25"/>
      <c r="K77" s="26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</row>
    <row r="78" spans="1:23">
      <c r="A78" s="8" t="s">
        <v>44</v>
      </c>
      <c r="B78" s="9"/>
      <c r="C78" s="9">
        <v>16970</v>
      </c>
      <c r="D78" s="9"/>
      <c r="E78" s="9"/>
      <c r="F78" s="9"/>
      <c r="G78" s="9">
        <f t="shared" si="7"/>
        <v>16970</v>
      </c>
      <c r="I78" s="27"/>
      <c r="J78" s="27"/>
      <c r="K78" s="29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>
      <c r="A79" s="14" t="s">
        <v>45</v>
      </c>
      <c r="B79" s="9"/>
      <c r="C79" s="9">
        <v>90614.5</v>
      </c>
      <c r="D79" s="9"/>
      <c r="E79" s="9"/>
      <c r="F79" s="9"/>
      <c r="G79" s="9">
        <f t="shared" si="7"/>
        <v>90614.5</v>
      </c>
      <c r="I79" s="27"/>
      <c r="J79" s="27" t="s">
        <v>16</v>
      </c>
      <c r="K79" s="29">
        <v>154734.95000000001</v>
      </c>
      <c r="L79" s="27" t="s">
        <v>29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>
      <c r="A80" s="14" t="s">
        <v>46</v>
      </c>
      <c r="B80" s="9"/>
      <c r="C80" s="24">
        <v>1931870</v>
      </c>
      <c r="D80" s="9"/>
      <c r="E80" s="9"/>
      <c r="F80" s="9"/>
      <c r="G80" s="9">
        <f t="shared" si="7"/>
        <v>1931870</v>
      </c>
      <c r="I80" s="27"/>
      <c r="J80" s="27"/>
      <c r="K80" s="29">
        <v>113000</v>
      </c>
      <c r="L80" s="27" t="s">
        <v>31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>
      <c r="A81" s="16" t="s">
        <v>47</v>
      </c>
      <c r="B81" s="9"/>
      <c r="C81" s="9"/>
      <c r="D81" s="9"/>
      <c r="E81" s="9"/>
      <c r="F81" s="9"/>
      <c r="G81" s="9">
        <f t="shared" si="7"/>
        <v>0</v>
      </c>
      <c r="I81" s="27"/>
      <c r="J81" s="27"/>
      <c r="K81" s="29">
        <v>5840</v>
      </c>
      <c r="L81" s="27" t="s">
        <v>33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>
      <c r="A82" s="16" t="s">
        <v>48</v>
      </c>
      <c r="B82" s="9"/>
      <c r="C82" s="9">
        <v>8470</v>
      </c>
      <c r="D82" s="9"/>
      <c r="E82" s="9"/>
      <c r="F82" s="9"/>
      <c r="G82" s="9">
        <f t="shared" si="7"/>
        <v>8470</v>
      </c>
      <c r="I82" s="27"/>
      <c r="J82" s="27"/>
      <c r="K82" s="29">
        <v>0</v>
      </c>
      <c r="L82" s="27" t="s">
        <v>35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>
      <c r="A83" s="16" t="s">
        <v>49</v>
      </c>
      <c r="B83" s="9"/>
      <c r="C83" s="9"/>
      <c r="D83" s="9"/>
      <c r="E83" s="9"/>
      <c r="F83" s="9"/>
      <c r="G83" s="9">
        <f t="shared" si="7"/>
        <v>0</v>
      </c>
      <c r="I83" s="27"/>
      <c r="J83" s="27"/>
      <c r="K83" s="29">
        <v>24000</v>
      </c>
      <c r="L83" s="27" t="s">
        <v>37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>
      <c r="A84" s="16" t="s">
        <v>50</v>
      </c>
      <c r="B84" s="9">
        <v>604300</v>
      </c>
      <c r="C84" s="9">
        <v>139700</v>
      </c>
      <c r="D84" s="9"/>
      <c r="E84" s="9"/>
      <c r="F84" s="9"/>
      <c r="G84" s="9">
        <f t="shared" si="7"/>
        <v>744000</v>
      </c>
      <c r="I84" s="27"/>
      <c r="J84" s="27"/>
      <c r="K84" s="30">
        <f>SUM(K79:K83)</f>
        <v>297574.95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>
      <c r="A85" s="14" t="s">
        <v>51</v>
      </c>
      <c r="B85" s="9"/>
      <c r="C85" s="9"/>
      <c r="D85" s="9"/>
      <c r="E85" s="9"/>
      <c r="F85" s="9"/>
      <c r="G85" s="9">
        <f t="shared" si="7"/>
        <v>0</v>
      </c>
      <c r="I85" s="27"/>
      <c r="J85" s="27"/>
      <c r="K85" s="29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>
      <c r="A86" s="14" t="s">
        <v>52</v>
      </c>
      <c r="B86" s="9"/>
      <c r="C86" s="9"/>
      <c r="D86" s="9"/>
      <c r="E86" s="9"/>
      <c r="F86" s="9"/>
      <c r="G86" s="9">
        <f t="shared" si="7"/>
        <v>0</v>
      </c>
      <c r="I86" s="27"/>
      <c r="J86" s="27"/>
      <c r="K86" s="29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>
      <c r="A87" s="14" t="s">
        <v>53</v>
      </c>
      <c r="B87" s="9"/>
      <c r="C87" s="9"/>
      <c r="D87" s="9"/>
      <c r="E87" s="9"/>
      <c r="F87" s="9"/>
      <c r="G87" s="9">
        <f t="shared" si="7"/>
        <v>0</v>
      </c>
      <c r="I87" s="27"/>
      <c r="J87" s="27"/>
      <c r="K87" s="29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>
      <c r="A88" s="14" t="s">
        <v>36</v>
      </c>
      <c r="B88" s="9">
        <f t="shared" ref="B88:G88" si="8">SUM(B76:B87)</f>
        <v>604300</v>
      </c>
      <c r="C88" s="9">
        <f t="shared" si="8"/>
        <v>2337624.5</v>
      </c>
      <c r="D88" s="9">
        <f t="shared" si="8"/>
        <v>0</v>
      </c>
      <c r="E88" s="9">
        <f t="shared" si="8"/>
        <v>0</v>
      </c>
      <c r="F88" s="9">
        <f t="shared" si="8"/>
        <v>0</v>
      </c>
      <c r="G88" s="9">
        <f t="shared" si="8"/>
        <v>2941924.5</v>
      </c>
      <c r="I88" s="27"/>
      <c r="J88" s="27"/>
      <c r="K88" s="29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>
      <c r="A89" s="14" t="s">
        <v>38</v>
      </c>
      <c r="B89" s="9">
        <f t="shared" ref="B89:G89" si="9">B74-B88</f>
        <v>1204296.96</v>
      </c>
      <c r="C89" s="9">
        <f t="shared" si="9"/>
        <v>6977416.7800000012</v>
      </c>
      <c r="D89" s="9">
        <f t="shared" si="9"/>
        <v>0</v>
      </c>
      <c r="E89" s="9">
        <f t="shared" si="9"/>
        <v>0</v>
      </c>
      <c r="F89" s="9">
        <f t="shared" si="9"/>
        <v>0</v>
      </c>
      <c r="G89" s="9">
        <f t="shared" si="9"/>
        <v>8181713.7400000002</v>
      </c>
    </row>
    <row r="90" spans="1:23">
      <c r="A90" s="19"/>
      <c r="B90" s="20"/>
      <c r="C90" s="20"/>
      <c r="D90" s="20"/>
      <c r="E90" s="20"/>
      <c r="F90" s="20"/>
      <c r="G90" s="20"/>
    </row>
    <row r="91" spans="1:23" ht="30.75" customHeight="1">
      <c r="A91" s="42" t="s">
        <v>39</v>
      </c>
      <c r="B91" s="42"/>
      <c r="C91" s="42"/>
      <c r="D91" s="42"/>
      <c r="E91" s="42"/>
    </row>
    <row r="92" spans="1:23">
      <c r="C92" s="21"/>
      <c r="D92" s="21"/>
      <c r="E92" s="21"/>
      <c r="F92" s="21"/>
      <c r="G92" s="21"/>
    </row>
    <row r="93" spans="1:23">
      <c r="D93" s="21"/>
      <c r="E93" s="43"/>
      <c r="F93" s="43"/>
      <c r="G93" s="21"/>
    </row>
    <row r="94" spans="1:23">
      <c r="A94" s="46" t="s">
        <v>57</v>
      </c>
      <c r="B94" s="46"/>
    </row>
    <row r="95" spans="1:23">
      <c r="A95" s="44" t="s">
        <v>41</v>
      </c>
      <c r="B95" s="44"/>
      <c r="G95" s="22"/>
    </row>
  </sheetData>
  <sheetProtection algorithmName="SHA-512" hashValue="aeLxVRTUilk3OvSt7MWg8I9TT2E7qypj8+MuoKb74ZPfijQ01mXSnuxyytLLh8OtwX/GyvdAXd3qRX8W7ebnjg==" saltValue="6/mYY+fEWiwFqAfYeh5dSQ==" spinCount="100000" sheet="1" objects="1" scenarios="1"/>
  <mergeCells count="26">
    <mergeCell ref="E93:F93"/>
    <mergeCell ref="A94:B94"/>
    <mergeCell ref="A95:B95"/>
    <mergeCell ref="A64:G64"/>
    <mergeCell ref="A66:A67"/>
    <mergeCell ref="B66:C66"/>
    <mergeCell ref="D66:D67"/>
    <mergeCell ref="E66:E67"/>
    <mergeCell ref="F66:F67"/>
    <mergeCell ref="G66:G67"/>
    <mergeCell ref="A91:E91"/>
    <mergeCell ref="A63:G63"/>
    <mergeCell ref="A3:G3"/>
    <mergeCell ref="A4:G4"/>
    <mergeCell ref="A5:G5"/>
    <mergeCell ref="A7:A8"/>
    <mergeCell ref="B7:C7"/>
    <mergeCell ref="D7:D8"/>
    <mergeCell ref="E7:E8"/>
    <mergeCell ref="F7:F8"/>
    <mergeCell ref="G7:G8"/>
    <mergeCell ref="C26:G26"/>
    <mergeCell ref="E27:F27"/>
    <mergeCell ref="E28:F28"/>
    <mergeCell ref="E29:F29"/>
    <mergeCell ref="A62:G62"/>
  </mergeCells>
  <printOptions horizontalCentered="1"/>
  <pageMargins left="0" right="0" top="0.5" bottom="0.5" header="0.3" footer="0.3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1Q2019</vt:lpstr>
      <vt:lpstr>'1Q2019'!Print_Area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Zarraga</dc:creator>
  <cp:lastModifiedBy>PPO Office-01</cp:lastModifiedBy>
  <dcterms:created xsi:type="dcterms:W3CDTF">2019-04-17T03:44:32Z</dcterms:created>
  <dcterms:modified xsi:type="dcterms:W3CDTF">2020-05-08T05:49:09Z</dcterms:modified>
</cp:coreProperties>
</file>