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45" tabRatio="869"/>
  </bookViews>
  <sheets>
    <sheet name="June2020" sheetId="25" r:id="rId1"/>
  </sheets>
  <definedNames>
    <definedName name="_xlnm.Print_Area" localSheetId="0">June2020!$A$60:$G$100</definedName>
  </definedNames>
  <calcPr calcId="124519"/>
</workbook>
</file>

<file path=xl/calcChain.xml><?xml version="1.0" encoding="utf-8"?>
<calcChain xmlns="http://schemas.openxmlformats.org/spreadsheetml/2006/main">
  <c r="G95" i="25"/>
  <c r="F95"/>
  <c r="E95"/>
  <c r="D95"/>
  <c r="C95"/>
  <c r="B95"/>
  <c r="G94"/>
  <c r="F94"/>
  <c r="E94"/>
  <c r="D94"/>
  <c r="C94"/>
  <c r="B94"/>
  <c r="G93"/>
  <c r="G92"/>
  <c r="G91"/>
  <c r="G90"/>
  <c r="C90"/>
  <c r="G89"/>
  <c r="C89"/>
  <c r="B89"/>
  <c r="G88"/>
  <c r="G87"/>
  <c r="C87"/>
  <c r="G86"/>
  <c r="G85"/>
  <c r="C85"/>
  <c r="G84"/>
  <c r="C84"/>
  <c r="G83"/>
  <c r="C83"/>
  <c r="G82"/>
  <c r="G81"/>
  <c r="C81"/>
  <c r="G79"/>
  <c r="F79"/>
  <c r="E79"/>
  <c r="D79"/>
  <c r="C79"/>
  <c r="B79"/>
  <c r="G78"/>
  <c r="C73"/>
  <c r="G71"/>
  <c r="C71"/>
  <c r="G70"/>
  <c r="C70"/>
  <c r="G69"/>
  <c r="C69"/>
  <c r="B69"/>
  <c r="G24"/>
  <c r="F24"/>
  <c r="E24"/>
  <c r="D24"/>
  <c r="C24"/>
  <c r="B24"/>
  <c r="G23"/>
  <c r="F23"/>
  <c r="E23"/>
  <c r="D23"/>
  <c r="C23"/>
  <c r="B23"/>
  <c r="G22"/>
  <c r="G21"/>
  <c r="G20"/>
  <c r="G19"/>
  <c r="C19"/>
  <c r="G18"/>
  <c r="G17"/>
  <c r="G16"/>
  <c r="G14"/>
  <c r="F14"/>
  <c r="E14"/>
  <c r="D14"/>
  <c r="C14"/>
  <c r="B14"/>
  <c r="G13"/>
  <c r="G12"/>
  <c r="C12"/>
  <c r="G11"/>
  <c r="C11"/>
  <c r="G10"/>
</calcChain>
</file>

<file path=xl/comments1.xml><?xml version="1.0" encoding="utf-8"?>
<comments xmlns="http://schemas.openxmlformats.org/spreadsheetml/2006/main">
  <authors>
    <author>Zarraga</author>
  </authors>
  <commentList>
    <comment ref="C70" authorId="0">
      <text>
        <r>
          <rPr>
            <b/>
            <sz val="9"/>
            <rFont val="Tahoma"/>
            <charset val="1"/>
          </rPr>
          <t>461,399+260</t>
        </r>
      </text>
    </comment>
    <comment ref="C73" authorId="0">
      <text>
        <r>
          <rPr>
            <sz val="9"/>
            <rFont val="Tahoma"/>
            <charset val="134"/>
          </rPr>
          <t>res. Amt=3214731.70
exclude 461,399 not to be transfered to TF already declared as cont.</t>
        </r>
      </text>
    </comment>
  </commentList>
</comments>
</file>

<file path=xl/sharedStrings.xml><?xml version="1.0" encoding="utf-8"?>
<sst xmlns="http://schemas.openxmlformats.org/spreadsheetml/2006/main" count="72" uniqueCount="51">
  <si>
    <t>FDP Form 8 - Local Disaster Risk Reduction and Management Fund Utilization</t>
  </si>
  <si>
    <t>(COA Form)</t>
  </si>
  <si>
    <t>LOCAL DISASTER RISK REDUCTION AND MANAGEMENT FUND UTILIZATION</t>
  </si>
  <si>
    <t>For the Month of March, CY 2019</t>
  </si>
  <si>
    <t>Municipality of Zarraga</t>
  </si>
  <si>
    <t>Particulars</t>
  </si>
  <si>
    <t>LRRRMF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</si>
  <si>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</si>
  <si>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</si>
  <si>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</si>
  <si>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</si>
  <si>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</si>
  <si>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</si>
  <si>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</si>
  <si>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</si>
  <si>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</si>
  <si>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Year's 
         Appropriations transferred to the 
        Special Trust Fund</t>
  </si>
  <si>
    <t xml:space="preserve">     Transfers/Grants</t>
  </si>
  <si>
    <t xml:space="preserve">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</si>
  <si>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</si>
  <si>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</si>
  <si>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</si>
  <si>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</si>
  <si>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Trainings &amp; Mitigation Expense</t>
  </si>
  <si>
    <t xml:space="preserve">     Construction of Evacuation
         Center</t>
  </si>
  <si>
    <t xml:space="preserve">     Equipment</t>
  </si>
  <si>
    <t xml:space="preserve">     Transfers to other LGUs</t>
  </si>
  <si>
    <t xml:space="preserve">     Total Utilization</t>
  </si>
  <si>
    <t xml:space="preserve">     Unutilized Balance</t>
  </si>
  <si>
    <t>I hereby certify that I have reviewed the contents and hereby attest to the veracity and correctness of the data or information contained in this document.</t>
  </si>
  <si>
    <t>MARY GRACE A. SELERA</t>
  </si>
  <si>
    <t>OIC-Municipal Accountant</t>
  </si>
  <si>
    <t>For the Month of June, CY 2020</t>
  </si>
  <si>
    <t>LDRRMF</t>
  </si>
  <si>
    <t xml:space="preserve">     Previous Year's Appropriations Transferred to the Special Trust Fund</t>
  </si>
  <si>
    <t>(CY 2018)</t>
  </si>
  <si>
    <t>(CY 2016-2019 Reprogrammed)</t>
  </si>
  <si>
    <t xml:space="preserve">     Medical, Dental &amp; Laboratory</t>
  </si>
  <si>
    <t xml:space="preserve">     Trainings</t>
  </si>
  <si>
    <t xml:space="preserve">     Supplies</t>
  </si>
  <si>
    <t xml:space="preserve">     Gasoline, Oil &amp; Lubricants</t>
  </si>
  <si>
    <t xml:space="preserve">     Mitigation Expense</t>
  </si>
  <si>
    <t xml:space="preserve">     Donations</t>
  </si>
  <si>
    <t xml:space="preserve">     Repair &amp; Maint. </t>
  </si>
  <si>
    <t xml:space="preserve">     Insurance of Local Responders</t>
  </si>
  <si>
    <t xml:space="preserve">     MOOE</t>
  </si>
  <si>
    <t xml:space="preserve">     Continuing Machinery &amp; Equipt.</t>
  </si>
  <si>
    <t xml:space="preserve">     Continuing Medical, Dental &amp; Lab.</t>
  </si>
  <si>
    <t xml:space="preserve">     Continuing Furniture &amp; Fixtures</t>
  </si>
  <si>
    <t xml:space="preserve">     Revised Continuing</t>
  </si>
  <si>
    <t>(SGD) ERA P. LERDON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</si>
</sst>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9">
    <font>
      <sz val="11"/>
      <color indexed="8"/>
      <name val="Calibri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sz val="9"/>
      <name val="Tahoma"/>
      <charset val="134"/>
    </font>
    <font>
      <b/>
      <sz val="9"/>
      <name val="Tahoma"/>
      <charset val="1"/>
    </font>
    <font>
      <sz val="11"/>
      <color indexed="8"/>
      <name val="Calibri"/>
      <charset val="134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64" fontId="6" fillId="0" borderId="0" applyFont="0" applyFill="0" applyBorder="0" applyAlignment="0" applyProtection="0">
      <alignment vertical="center"/>
    </xf>
  </cellStyleXfs>
  <cellXfs count="43"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164" fontId="1" fillId="0" borderId="4" xfId="1" applyFont="1" applyBorder="1" applyAlignment="1"/>
    <xf numFmtId="0" fontId="1" fillId="0" borderId="4" xfId="0" applyFont="1" applyBorder="1" applyAlignment="1">
      <alignment wrapText="1"/>
    </xf>
    <xf numFmtId="164" fontId="3" fillId="0" borderId="4" xfId="1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1" applyFont="1" applyBorder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/>
    <xf numFmtId="164" fontId="1" fillId="0" borderId="4" xfId="1" applyFont="1" applyFill="1" applyBorder="1" applyAlignment="1"/>
    <xf numFmtId="0" fontId="1" fillId="0" borderId="9" xfId="0" applyFont="1" applyBorder="1" applyAlignment="1">
      <alignment horizontal="center" wrapText="1"/>
    </xf>
    <xf numFmtId="164" fontId="1" fillId="0" borderId="9" xfId="1" applyFont="1" applyBorder="1" applyAlignment="1"/>
    <xf numFmtId="164" fontId="1" fillId="0" borderId="9" xfId="1" applyFont="1" applyFill="1" applyBorder="1" applyAlignment="1"/>
    <xf numFmtId="164" fontId="1" fillId="0" borderId="1" xfId="1" applyFont="1" applyBorder="1" applyAlignment="1"/>
    <xf numFmtId="0" fontId="1" fillId="0" borderId="6" xfId="0" applyFont="1" applyBorder="1" applyAlignment="1">
      <alignment wrapText="1"/>
    </xf>
    <xf numFmtId="164" fontId="1" fillId="0" borderId="6" xfId="1" applyFont="1" applyBorder="1" applyAlignment="1"/>
    <xf numFmtId="164" fontId="1" fillId="0" borderId="6" xfId="1" applyFont="1" applyFill="1" applyBorder="1" applyAlignment="1"/>
    <xf numFmtId="164" fontId="1" fillId="0" borderId="0" xfId="0" applyNumberFormat="1" applyFont="1" applyAlignment="1"/>
    <xf numFmtId="164" fontId="7" fillId="0" borderId="4" xfId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4" fontId="8" fillId="0" borderId="0" xfId="0" applyNumberFormat="1" applyFont="1" applyAlignment="1"/>
    <xf numFmtId="18" fontId="8" fillId="0" borderId="0" xfId="0" applyNumberFormat="1" applyFont="1" applyAlignment="1"/>
    <xf numFmtId="0" fontId="8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4"/>
  <sheetViews>
    <sheetView tabSelected="1" topLeftCell="A75" zoomScale="85" zoomScaleNormal="85" workbookViewId="0">
      <selection activeCell="D86" sqref="D86"/>
    </sheetView>
  </sheetViews>
  <sheetFormatPr defaultColWidth="9" defaultRowHeight="12.75"/>
  <cols>
    <col min="1" max="1" width="35" style="1" customWidth="1"/>
    <col min="2" max="6" width="15.7109375" style="1" customWidth="1"/>
    <col min="7" max="7" width="16" style="1" customWidth="1"/>
    <col min="8" max="8" width="10.85546875" style="1" customWidth="1"/>
    <col min="9" max="9" width="13" style="1" customWidth="1"/>
    <col min="10" max="10" width="9" style="1"/>
    <col min="11" max="11" width="13.5703125" style="1" customWidth="1"/>
    <col min="12" max="16384" width="9" style="1"/>
  </cols>
  <sheetData>
    <row r="1" spans="1:7" hidden="1">
      <c r="A1" s="1" t="s">
        <v>0</v>
      </c>
    </row>
    <row r="2" spans="1:7" ht="15" hidden="1" customHeight="1">
      <c r="A2" s="1" t="s">
        <v>1</v>
      </c>
    </row>
    <row r="3" spans="1:7" hidden="1">
      <c r="A3" s="27" t="s">
        <v>2</v>
      </c>
      <c r="B3" s="27"/>
      <c r="C3" s="27"/>
      <c r="D3" s="27"/>
      <c r="E3" s="27"/>
      <c r="F3" s="27"/>
      <c r="G3" s="27"/>
    </row>
    <row r="4" spans="1:7" hidden="1">
      <c r="A4" s="27" t="s">
        <v>3</v>
      </c>
      <c r="B4" s="27"/>
      <c r="C4" s="27"/>
      <c r="D4" s="27"/>
      <c r="E4" s="27"/>
      <c r="F4" s="27"/>
      <c r="G4" s="27"/>
    </row>
    <row r="5" spans="1:7" hidden="1">
      <c r="A5" s="25" t="s">
        <v>4</v>
      </c>
      <c r="B5" s="25"/>
      <c r="C5" s="25"/>
      <c r="D5" s="25"/>
      <c r="E5" s="25"/>
      <c r="F5" s="25"/>
      <c r="G5" s="25"/>
    </row>
    <row r="6" spans="1:7" ht="16.5" hidden="1" customHeight="1"/>
    <row r="7" spans="1:7" ht="15.75" hidden="1" customHeight="1">
      <c r="A7" s="33" t="s">
        <v>5</v>
      </c>
      <c r="B7" s="28" t="s">
        <v>6</v>
      </c>
      <c r="C7" s="29"/>
      <c r="D7" s="31" t="s">
        <v>7</v>
      </c>
      <c r="E7" s="35" t="s">
        <v>8</v>
      </c>
      <c r="F7" s="36" t="s">
        <v>9</v>
      </c>
      <c r="G7" s="31" t="s">
        <v>10</v>
      </c>
    </row>
    <row r="8" spans="1:7" ht="47.25" hidden="1" customHeight="1">
      <c r="A8" s="34"/>
      <c r="B8" s="3" t="s">
        <v>11</v>
      </c>
      <c r="C8" s="2" t="s">
        <v>12</v>
      </c>
      <c r="D8" s="32"/>
      <c r="E8" s="35"/>
      <c r="F8" s="37"/>
      <c r="G8" s="32"/>
    </row>
    <row r="9" spans="1:7" hidden="1">
      <c r="A9" s="4" t="s">
        <v>13</v>
      </c>
      <c r="B9" s="5"/>
      <c r="C9" s="5"/>
      <c r="D9" s="5"/>
      <c r="E9" s="5"/>
      <c r="F9" s="5"/>
      <c r="G9" s="5"/>
    </row>
    <row r="10" spans="1:7" hidden="1">
      <c r="A10" s="4" t="s">
        <v>14</v>
      </c>
      <c r="B10" s="5">
        <v>1625424.04</v>
      </c>
      <c r="C10" s="5">
        <v>3808211.96</v>
      </c>
      <c r="D10" s="5"/>
      <c r="E10" s="5"/>
      <c r="F10" s="5"/>
      <c r="G10" s="5">
        <f>SUM(B10:F10)</f>
        <v>5433636</v>
      </c>
    </row>
    <row r="11" spans="1:7" hidden="1">
      <c r="A11" s="4" t="s">
        <v>15</v>
      </c>
      <c r="B11" s="5"/>
      <c r="C11" s="5">
        <f>329389.39+173431.95</f>
        <v>502821.34</v>
      </c>
      <c r="D11" s="5"/>
      <c r="E11" s="5"/>
      <c r="F11" s="5"/>
      <c r="G11" s="5">
        <f t="shared" ref="G11:G13" si="0">SUM(B11:F11)</f>
        <v>502821.34</v>
      </c>
    </row>
    <row r="12" spans="1:7" ht="38.25" hidden="1">
      <c r="A12" s="6" t="s">
        <v>16</v>
      </c>
      <c r="B12" s="5"/>
      <c r="C12" s="7">
        <f>151821.4+233766.94+2786706.65</f>
        <v>3172294.99</v>
      </c>
      <c r="D12" s="5"/>
      <c r="E12" s="5"/>
      <c r="F12" s="5"/>
      <c r="G12" s="5">
        <f t="shared" si="0"/>
        <v>3172294.99</v>
      </c>
    </row>
    <row r="13" spans="1:7" hidden="1">
      <c r="A13" s="4" t="s">
        <v>17</v>
      </c>
      <c r="B13" s="5"/>
      <c r="C13" s="5"/>
      <c r="D13" s="5"/>
      <c r="E13" s="5"/>
      <c r="F13" s="5"/>
      <c r="G13" s="5">
        <f t="shared" si="0"/>
        <v>0</v>
      </c>
    </row>
    <row r="14" spans="1:7" hidden="1">
      <c r="A14" s="4" t="s">
        <v>18</v>
      </c>
      <c r="B14" s="5">
        <f t="shared" ref="B14:G14" si="1">SUM(B10:B13)</f>
        <v>1625424.04</v>
      </c>
      <c r="C14" s="5">
        <f t="shared" si="1"/>
        <v>7483328.29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9108752.3300000001</v>
      </c>
    </row>
    <row r="15" spans="1:7" hidden="1">
      <c r="A15" s="4" t="s">
        <v>19</v>
      </c>
      <c r="B15" s="5"/>
      <c r="C15" s="5"/>
      <c r="D15" s="5"/>
      <c r="E15" s="5"/>
      <c r="F15" s="5"/>
      <c r="G15" s="5"/>
    </row>
    <row r="16" spans="1:7" hidden="1">
      <c r="A16" s="4" t="s">
        <v>20</v>
      </c>
      <c r="B16" s="5"/>
      <c r="C16" s="5"/>
      <c r="D16" s="5"/>
      <c r="E16" s="5"/>
      <c r="F16" s="5"/>
      <c r="G16" s="5">
        <f t="shared" ref="G16:G22" si="2">SUM(B16:F16)</f>
        <v>0</v>
      </c>
    </row>
    <row r="17" spans="1:7" hidden="1">
      <c r="A17" s="4" t="s">
        <v>21</v>
      </c>
      <c r="B17" s="5"/>
      <c r="C17" s="5"/>
      <c r="D17" s="5"/>
      <c r="E17" s="5"/>
      <c r="F17" s="5"/>
      <c r="G17" s="5">
        <f t="shared" si="2"/>
        <v>0</v>
      </c>
    </row>
    <row r="18" spans="1:7" hidden="1">
      <c r="A18" s="8" t="s">
        <v>22</v>
      </c>
      <c r="B18" s="5"/>
      <c r="C18" s="5"/>
      <c r="D18" s="5"/>
      <c r="E18" s="5"/>
      <c r="F18" s="5"/>
      <c r="G18" s="5">
        <f t="shared" si="2"/>
        <v>0</v>
      </c>
    </row>
    <row r="19" spans="1:7" hidden="1">
      <c r="A19" s="8" t="s">
        <v>23</v>
      </c>
      <c r="B19" s="5"/>
      <c r="C19" s="7">
        <f>154734.95+113000+5840+24000</f>
        <v>297574.95</v>
      </c>
      <c r="D19" s="5"/>
      <c r="E19" s="5"/>
      <c r="F19" s="5"/>
      <c r="G19" s="5">
        <f t="shared" si="2"/>
        <v>297574.95</v>
      </c>
    </row>
    <row r="20" spans="1:7" ht="25.5" hidden="1">
      <c r="A20" s="9" t="s">
        <v>24</v>
      </c>
      <c r="B20" s="5"/>
      <c r="C20" s="5"/>
      <c r="D20" s="5"/>
      <c r="E20" s="5"/>
      <c r="F20" s="5"/>
      <c r="G20" s="5">
        <f t="shared" si="2"/>
        <v>0</v>
      </c>
    </row>
    <row r="21" spans="1:7" hidden="1">
      <c r="A21" s="9" t="s">
        <v>25</v>
      </c>
      <c r="B21" s="5"/>
      <c r="C21" s="5"/>
      <c r="D21" s="5"/>
      <c r="E21" s="5"/>
      <c r="F21" s="5"/>
      <c r="G21" s="5">
        <f t="shared" si="2"/>
        <v>0</v>
      </c>
    </row>
    <row r="22" spans="1:7" hidden="1">
      <c r="A22" s="8" t="s">
        <v>26</v>
      </c>
      <c r="B22" s="5"/>
      <c r="C22" s="5"/>
      <c r="D22" s="5"/>
      <c r="E22" s="5"/>
      <c r="F22" s="5"/>
      <c r="G22" s="5">
        <f t="shared" si="2"/>
        <v>0</v>
      </c>
    </row>
    <row r="23" spans="1:7" hidden="1">
      <c r="A23" s="8" t="s">
        <v>27</v>
      </c>
      <c r="B23" s="5">
        <f t="shared" ref="B23:G23" si="3">SUM(B16:B22)</f>
        <v>0</v>
      </c>
      <c r="C23" s="5">
        <f t="shared" si="3"/>
        <v>297574.95</v>
      </c>
      <c r="D23" s="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297574.95</v>
      </c>
    </row>
    <row r="24" spans="1:7" hidden="1">
      <c r="A24" s="8" t="s">
        <v>28</v>
      </c>
      <c r="B24" s="5">
        <f t="shared" ref="B24:G24" si="4">B14-B23</f>
        <v>1625424.04</v>
      </c>
      <c r="C24" s="5">
        <f t="shared" si="4"/>
        <v>7185753.3399999999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8811177.3800000008</v>
      </c>
    </row>
    <row r="25" spans="1:7" hidden="1">
      <c r="A25" s="10"/>
      <c r="B25" s="11"/>
      <c r="C25" s="11"/>
      <c r="D25" s="11"/>
      <c r="E25" s="11"/>
      <c r="F25" s="11"/>
      <c r="G25" s="11"/>
    </row>
    <row r="26" spans="1:7" ht="32.25" hidden="1" customHeight="1">
      <c r="C26" s="30" t="s">
        <v>29</v>
      </c>
      <c r="D26" s="30"/>
      <c r="E26" s="30"/>
      <c r="F26" s="30"/>
      <c r="G26" s="30"/>
    </row>
    <row r="27" spans="1:7" ht="19.5" hidden="1" customHeight="1">
      <c r="D27" s="12"/>
      <c r="E27" s="39"/>
      <c r="F27" s="39"/>
      <c r="G27" s="12"/>
    </row>
    <row r="28" spans="1:7" hidden="1">
      <c r="E28" s="24" t="s">
        <v>30</v>
      </c>
      <c r="F28" s="25"/>
    </row>
    <row r="29" spans="1:7" hidden="1">
      <c r="A29" s="13"/>
      <c r="B29" s="13"/>
      <c r="E29" s="26" t="s">
        <v>31</v>
      </c>
      <c r="F29" s="26"/>
      <c r="G29" s="13"/>
    </row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7" hidden="1"/>
    <row r="50" spans="1:7" hidden="1"/>
    <row r="51" spans="1:7" hidden="1"/>
    <row r="52" spans="1:7" hidden="1"/>
    <row r="53" spans="1:7" hidden="1"/>
    <row r="54" spans="1:7" hidden="1"/>
    <row r="55" spans="1:7" hidden="1"/>
    <row r="56" spans="1:7" hidden="1"/>
    <row r="57" spans="1:7" hidden="1"/>
    <row r="58" spans="1:7" hidden="1"/>
    <row r="59" spans="1:7" hidden="1"/>
    <row r="60" spans="1:7">
      <c r="A60" s="1" t="s">
        <v>0</v>
      </c>
    </row>
    <row r="61" spans="1:7" ht="15" customHeight="1">
      <c r="A61" s="1" t="s">
        <v>1</v>
      </c>
    </row>
    <row r="62" spans="1:7">
      <c r="A62" s="27" t="s">
        <v>2</v>
      </c>
      <c r="B62" s="27"/>
      <c r="C62" s="27"/>
      <c r="D62" s="27"/>
      <c r="E62" s="27"/>
      <c r="F62" s="27"/>
      <c r="G62" s="27"/>
    </row>
    <row r="63" spans="1:7">
      <c r="A63" s="27" t="s">
        <v>32</v>
      </c>
      <c r="B63" s="27"/>
      <c r="C63" s="27"/>
      <c r="D63" s="27"/>
      <c r="E63" s="27"/>
      <c r="F63" s="27"/>
      <c r="G63" s="27"/>
    </row>
    <row r="64" spans="1:7">
      <c r="A64" s="25" t="s">
        <v>4</v>
      </c>
      <c r="B64" s="25"/>
      <c r="C64" s="25"/>
      <c r="D64" s="25"/>
      <c r="E64" s="25"/>
      <c r="F64" s="25"/>
      <c r="G64" s="25"/>
    </row>
    <row r="65" spans="1:7" ht="16.5" customHeight="1"/>
    <row r="66" spans="1:7" ht="15.75" customHeight="1">
      <c r="A66" s="33" t="s">
        <v>5</v>
      </c>
      <c r="B66" s="28" t="s">
        <v>33</v>
      </c>
      <c r="C66" s="29"/>
      <c r="D66" s="31" t="s">
        <v>7</v>
      </c>
      <c r="E66" s="35" t="s">
        <v>8</v>
      </c>
      <c r="F66" s="36" t="s">
        <v>9</v>
      </c>
      <c r="G66" s="31" t="s">
        <v>10</v>
      </c>
    </row>
    <row r="67" spans="1:7" ht="47.25" customHeight="1">
      <c r="A67" s="34"/>
      <c r="B67" s="3" t="s">
        <v>11</v>
      </c>
      <c r="C67" s="2" t="s">
        <v>12</v>
      </c>
      <c r="D67" s="32"/>
      <c r="E67" s="35"/>
      <c r="F67" s="37"/>
      <c r="G67" s="32"/>
    </row>
    <row r="68" spans="1:7">
      <c r="A68" s="4" t="s">
        <v>13</v>
      </c>
      <c r="B68" s="5"/>
      <c r="C68" s="5"/>
      <c r="D68" s="5"/>
      <c r="E68" s="5"/>
      <c r="F68" s="5"/>
      <c r="G68" s="5"/>
    </row>
    <row r="69" spans="1:7">
      <c r="A69" s="4" t="s">
        <v>14</v>
      </c>
      <c r="B69" s="5">
        <f>6028656.54*30%</f>
        <v>1808596.9620000001</v>
      </c>
      <c r="C69" s="5">
        <f>6028656.54*70%</f>
        <v>4220059.5779999997</v>
      </c>
      <c r="D69" s="5"/>
      <c r="E69" s="5"/>
      <c r="F69" s="5"/>
      <c r="G69" s="5">
        <f>SUM(B69:F69)</f>
        <v>6028656.54</v>
      </c>
    </row>
    <row r="70" spans="1:7">
      <c r="A70" s="4" t="s">
        <v>15</v>
      </c>
      <c r="B70" s="5"/>
      <c r="C70" s="5">
        <f>260+171281.95+290117.05</f>
        <v>461659</v>
      </c>
      <c r="D70" s="5"/>
      <c r="E70" s="5"/>
      <c r="F70" s="5"/>
      <c r="G70" s="5">
        <f t="shared" ref="G70:G71" si="5">SUM(B70:F70)</f>
        <v>461659</v>
      </c>
    </row>
    <row r="71" spans="1:7" ht="25.5">
      <c r="A71" s="6" t="s">
        <v>34</v>
      </c>
      <c r="B71" s="5"/>
      <c r="C71" s="14">
        <f>SUM(C72:C76)</f>
        <v>4633322.7</v>
      </c>
      <c r="D71" s="5"/>
      <c r="E71" s="5"/>
      <c r="F71" s="5"/>
      <c r="G71" s="5">
        <f t="shared" si="5"/>
        <v>4633322.7</v>
      </c>
    </row>
    <row r="72" spans="1:7">
      <c r="A72" s="15" t="s">
        <v>35</v>
      </c>
      <c r="B72" s="16"/>
      <c r="C72" s="17">
        <v>1879990</v>
      </c>
      <c r="D72" s="18"/>
      <c r="E72" s="18"/>
      <c r="F72" s="18"/>
      <c r="G72" s="18"/>
    </row>
    <row r="73" spans="1:7">
      <c r="A73" s="15" t="s">
        <v>36</v>
      </c>
      <c r="B73" s="16"/>
      <c r="C73" s="17">
        <f>3214731.7-461399</f>
        <v>2753332.7</v>
      </c>
      <c r="D73" s="16"/>
      <c r="E73" s="16"/>
      <c r="F73" s="16"/>
      <c r="G73" s="16"/>
    </row>
    <row r="74" spans="1:7">
      <c r="A74" s="15"/>
      <c r="B74" s="16"/>
      <c r="C74" s="17"/>
      <c r="D74" s="16"/>
      <c r="E74" s="16"/>
      <c r="F74" s="16"/>
      <c r="G74" s="16"/>
    </row>
    <row r="75" spans="1:7">
      <c r="A75" s="15"/>
      <c r="B75" s="16"/>
      <c r="C75" s="17"/>
      <c r="D75" s="16"/>
      <c r="E75" s="16"/>
      <c r="F75" s="16"/>
      <c r="G75" s="16"/>
    </row>
    <row r="76" spans="1:7" hidden="1">
      <c r="A76" s="15"/>
      <c r="B76" s="16"/>
      <c r="C76" s="17"/>
      <c r="D76" s="16"/>
      <c r="E76" s="16"/>
      <c r="F76" s="16"/>
      <c r="G76" s="16"/>
    </row>
    <row r="77" spans="1:7" hidden="1">
      <c r="A77" s="19"/>
      <c r="B77" s="20"/>
      <c r="C77" s="21"/>
      <c r="D77" s="20"/>
      <c r="E77" s="20"/>
      <c r="F77" s="20"/>
      <c r="G77" s="20"/>
    </row>
    <row r="78" spans="1:7">
      <c r="A78" s="4" t="s">
        <v>17</v>
      </c>
      <c r="B78" s="5"/>
      <c r="C78" s="5"/>
      <c r="D78" s="5"/>
      <c r="E78" s="5"/>
      <c r="F78" s="5"/>
      <c r="G78" s="5">
        <f>SUM(B78:F78)</f>
        <v>0</v>
      </c>
    </row>
    <row r="79" spans="1:7">
      <c r="A79" s="4" t="s">
        <v>18</v>
      </c>
      <c r="B79" s="5">
        <f>SUM(B69:B78)</f>
        <v>1808596.9620000001</v>
      </c>
      <c r="C79" s="5">
        <f>SUM(C69:C71)</f>
        <v>9315041.2780000009</v>
      </c>
      <c r="D79" s="5">
        <f t="shared" ref="D79:G79" si="6">SUM(D69:D78)</f>
        <v>0</v>
      </c>
      <c r="E79" s="5">
        <f t="shared" si="6"/>
        <v>0</v>
      </c>
      <c r="F79" s="5">
        <f t="shared" si="6"/>
        <v>0</v>
      </c>
      <c r="G79" s="5">
        <f t="shared" si="6"/>
        <v>11123638.24</v>
      </c>
    </row>
    <row r="80" spans="1:7">
      <c r="A80" s="4" t="s">
        <v>19</v>
      </c>
      <c r="B80" s="5"/>
      <c r="C80" s="5"/>
      <c r="D80" s="5"/>
      <c r="E80" s="5"/>
      <c r="F80" s="5"/>
      <c r="G80" s="5"/>
    </row>
    <row r="81" spans="1:11">
      <c r="A81" s="4" t="s">
        <v>37</v>
      </c>
      <c r="B81" s="5"/>
      <c r="C81" s="5">
        <f>50000+100000</f>
        <v>150000</v>
      </c>
      <c r="D81" s="5"/>
      <c r="E81" s="5"/>
      <c r="F81" s="5"/>
      <c r="G81" s="5">
        <f t="shared" ref="G81:G93" si="7">SUM(B81:F81)</f>
        <v>150000</v>
      </c>
    </row>
    <row r="82" spans="1:11">
      <c r="A82" s="4" t="s">
        <v>38</v>
      </c>
      <c r="B82" s="5"/>
      <c r="C82" s="5"/>
      <c r="D82" s="5"/>
      <c r="E82" s="5"/>
      <c r="F82" s="5"/>
      <c r="G82" s="5">
        <f t="shared" si="7"/>
        <v>0</v>
      </c>
    </row>
    <row r="83" spans="1:11">
      <c r="A83" s="4" t="s">
        <v>39</v>
      </c>
      <c r="B83" s="5"/>
      <c r="C83" s="23">
        <f>16970+50000+63030</f>
        <v>130000</v>
      </c>
      <c r="D83" s="5"/>
      <c r="E83" s="5"/>
      <c r="F83" s="5"/>
      <c r="G83" s="5">
        <f t="shared" si="7"/>
        <v>130000</v>
      </c>
    </row>
    <row r="84" spans="1:11">
      <c r="A84" s="8" t="s">
        <v>40</v>
      </c>
      <c r="B84" s="5"/>
      <c r="C84" s="5">
        <f>34828+39690+16096.5</f>
        <v>90614.5</v>
      </c>
      <c r="D84" s="5"/>
      <c r="E84" s="5"/>
      <c r="F84" s="5"/>
      <c r="G84" s="5">
        <f t="shared" si="7"/>
        <v>90614.5</v>
      </c>
    </row>
    <row r="85" spans="1:11">
      <c r="A85" s="8" t="s">
        <v>41</v>
      </c>
      <c r="B85" s="5"/>
      <c r="C85" s="14">
        <f>99990+1780000+51880+650000</f>
        <v>2581870</v>
      </c>
      <c r="D85" s="5"/>
      <c r="E85" s="5"/>
      <c r="F85" s="5"/>
      <c r="G85" s="5">
        <f t="shared" si="7"/>
        <v>2581870</v>
      </c>
    </row>
    <row r="86" spans="1:11">
      <c r="A86" s="9" t="s">
        <v>42</v>
      </c>
      <c r="B86" s="5"/>
      <c r="C86" s="5"/>
      <c r="D86" s="5"/>
      <c r="E86" s="5"/>
      <c r="F86" s="5"/>
      <c r="G86" s="5">
        <f t="shared" si="7"/>
        <v>0</v>
      </c>
      <c r="I86" s="22"/>
      <c r="K86" s="22"/>
    </row>
    <row r="87" spans="1:11">
      <c r="A87" s="9" t="s">
        <v>43</v>
      </c>
      <c r="B87" s="5"/>
      <c r="C87" s="5">
        <f>3350+5120+6620</f>
        <v>15090</v>
      </c>
      <c r="D87" s="5"/>
      <c r="E87" s="5"/>
      <c r="F87" s="5"/>
      <c r="G87" s="5">
        <f t="shared" si="7"/>
        <v>15090</v>
      </c>
      <c r="I87" s="22"/>
      <c r="K87" s="22"/>
    </row>
    <row r="88" spans="1:11">
      <c r="A88" s="9" t="s">
        <v>44</v>
      </c>
      <c r="B88" s="5"/>
      <c r="C88" s="23">
        <v>1650</v>
      </c>
      <c r="D88" s="5"/>
      <c r="E88" s="5"/>
      <c r="F88" s="5"/>
      <c r="G88" s="5">
        <f t="shared" si="7"/>
        <v>1650</v>
      </c>
    </row>
    <row r="89" spans="1:11">
      <c r="A89" s="9" t="s">
        <v>45</v>
      </c>
      <c r="B89" s="5">
        <f>604300+750000+454296.96</f>
        <v>1808596.96</v>
      </c>
      <c r="C89" s="23">
        <f>72000+10200+17100+3200+16200+15000+6000+297933.51+100000+49000+49255.3</f>
        <v>635888.81000000006</v>
      </c>
      <c r="D89" s="5"/>
      <c r="E89" s="5"/>
      <c r="F89" s="5"/>
      <c r="G89" s="5">
        <f t="shared" si="7"/>
        <v>2444485.77</v>
      </c>
    </row>
    <row r="90" spans="1:11">
      <c r="A90" s="8" t="s">
        <v>46</v>
      </c>
      <c r="B90" s="5"/>
      <c r="C90" s="23">
        <f>100000+99300</f>
        <v>199300</v>
      </c>
      <c r="D90" s="5"/>
      <c r="E90" s="5"/>
      <c r="F90" s="5"/>
      <c r="G90" s="5">
        <f t="shared" si="7"/>
        <v>199300</v>
      </c>
    </row>
    <row r="91" spans="1:11">
      <c r="A91" s="8" t="s">
        <v>47</v>
      </c>
      <c r="B91" s="5"/>
      <c r="C91" s="23"/>
      <c r="D91" s="5"/>
      <c r="E91" s="5"/>
      <c r="F91" s="5"/>
      <c r="G91" s="5">
        <f t="shared" si="7"/>
        <v>0</v>
      </c>
    </row>
    <row r="92" spans="1:11">
      <c r="A92" s="8" t="s">
        <v>48</v>
      </c>
      <c r="B92" s="5"/>
      <c r="C92" s="23">
        <v>70300</v>
      </c>
      <c r="D92" s="5"/>
      <c r="E92" s="5"/>
      <c r="F92" s="5"/>
      <c r="G92" s="5">
        <f t="shared" si="7"/>
        <v>70300</v>
      </c>
    </row>
    <row r="93" spans="1:11">
      <c r="A93" s="8" t="s">
        <v>49</v>
      </c>
      <c r="B93" s="5"/>
      <c r="C93" s="5"/>
      <c r="D93" s="5"/>
      <c r="E93" s="5"/>
      <c r="F93" s="5"/>
      <c r="G93" s="5">
        <f t="shared" si="7"/>
        <v>0</v>
      </c>
    </row>
    <row r="94" spans="1:11">
      <c r="A94" s="8" t="s">
        <v>27</v>
      </c>
      <c r="B94" s="5">
        <f t="shared" ref="B94:G94" si="8">SUM(B81:B93)</f>
        <v>1808596.96</v>
      </c>
      <c r="C94" s="5">
        <f t="shared" si="8"/>
        <v>3874713.31</v>
      </c>
      <c r="D94" s="5">
        <f t="shared" si="8"/>
        <v>0</v>
      </c>
      <c r="E94" s="5">
        <f t="shared" si="8"/>
        <v>0</v>
      </c>
      <c r="F94" s="5">
        <f t="shared" si="8"/>
        <v>0</v>
      </c>
      <c r="G94" s="5">
        <f t="shared" si="8"/>
        <v>5683310.2699999996</v>
      </c>
    </row>
    <row r="95" spans="1:11">
      <c r="A95" s="8" t="s">
        <v>28</v>
      </c>
      <c r="B95" s="5">
        <f t="shared" ref="B95:G95" si="9">B79-B94</f>
        <v>2.0000000949949E-3</v>
      </c>
      <c r="C95" s="5">
        <f t="shared" si="9"/>
        <v>5440327.9680000003</v>
      </c>
      <c r="D95" s="5">
        <f t="shared" si="9"/>
        <v>0</v>
      </c>
      <c r="E95" s="5">
        <f t="shared" si="9"/>
        <v>0</v>
      </c>
      <c r="F95" s="5">
        <f t="shared" si="9"/>
        <v>0</v>
      </c>
      <c r="G95" s="5">
        <f t="shared" si="9"/>
        <v>5440327.9699999997</v>
      </c>
    </row>
    <row r="96" spans="1:11">
      <c r="A96" s="10"/>
      <c r="B96" s="11"/>
      <c r="C96" s="11"/>
      <c r="D96" s="11"/>
      <c r="E96" s="11"/>
      <c r="F96" s="11"/>
      <c r="G96" s="11"/>
    </row>
    <row r="97" spans="1:8">
      <c r="A97" s="38" t="s">
        <v>29</v>
      </c>
      <c r="B97" s="38"/>
      <c r="C97" s="38"/>
      <c r="D97" s="38"/>
      <c r="E97" s="38"/>
      <c r="F97" s="38"/>
      <c r="G97" s="38"/>
    </row>
    <row r="98" spans="1:8">
      <c r="D98" s="12"/>
      <c r="E98" s="39"/>
      <c r="F98" s="39"/>
      <c r="G98" s="12"/>
    </row>
    <row r="99" spans="1:8">
      <c r="E99" s="24" t="s">
        <v>50</v>
      </c>
      <c r="F99" s="25"/>
    </row>
    <row r="100" spans="1:8">
      <c r="A100" s="13"/>
      <c r="B100" s="13"/>
      <c r="E100" s="26" t="s">
        <v>31</v>
      </c>
      <c r="F100" s="26"/>
      <c r="G100" s="13"/>
    </row>
    <row r="102" spans="1:8">
      <c r="H102" s="40">
        <v>44021</v>
      </c>
    </row>
    <row r="103" spans="1:8">
      <c r="H103" s="41">
        <v>0.62638888888888899</v>
      </c>
    </row>
    <row r="104" spans="1:8">
      <c r="H104" s="42"/>
    </row>
  </sheetData>
  <sheetProtection password="CF62" sheet="1" objects="1" scenarios="1"/>
  <mergeCells count="26">
    <mergeCell ref="E100:F100"/>
    <mergeCell ref="A7:A8"/>
    <mergeCell ref="A66:A67"/>
    <mergeCell ref="D7:D8"/>
    <mergeCell ref="D66:D67"/>
    <mergeCell ref="E7:E8"/>
    <mergeCell ref="E66:E67"/>
    <mergeCell ref="F7:F8"/>
    <mergeCell ref="F66:F67"/>
    <mergeCell ref="A64:G64"/>
    <mergeCell ref="B66:C66"/>
    <mergeCell ref="A97:G97"/>
    <mergeCell ref="E98:F98"/>
    <mergeCell ref="E99:F99"/>
    <mergeCell ref="G66:G67"/>
    <mergeCell ref="E27:F27"/>
    <mergeCell ref="E28:F28"/>
    <mergeCell ref="E29:F29"/>
    <mergeCell ref="A62:G62"/>
    <mergeCell ref="A63:G63"/>
    <mergeCell ref="A3:G3"/>
    <mergeCell ref="A4:G4"/>
    <mergeCell ref="A5:G5"/>
    <mergeCell ref="B7:C7"/>
    <mergeCell ref="C26:G26"/>
    <mergeCell ref="G7:G8"/>
  </mergeCells>
  <printOptions horizontalCentered="1"/>
  <pageMargins left="0" right="0" top="0.5" bottom="0.5" header="0.3" footer="0.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June2020</vt:lpstr>
      <vt:lpstr>June2020!Print_Area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LGU-ZARRAGA</cp:lastModifiedBy>
  <cp:lastPrinted>2020-09-04T01:58:34Z</cp:lastPrinted>
  <dcterms:created xsi:type="dcterms:W3CDTF">2017-02-27T17:19:00Z</dcterms:created>
  <dcterms:modified xsi:type="dcterms:W3CDTF">2020-09-04T06:51:43Z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